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DISON\2014-2019 EDISON\Presupuestos\"/>
    </mc:Choice>
  </mc:AlternateContent>
  <bookViews>
    <workbookView xWindow="120" yWindow="90" windowWidth="11715" windowHeight="5445"/>
  </bookViews>
  <sheets>
    <sheet name="Hoja1" sheetId="1" r:id="rId1"/>
    <sheet name="Hoja2" sheetId="2" r:id="rId2"/>
  </sheets>
  <calcPr calcId="152511"/>
</workbook>
</file>

<file path=xl/calcChain.xml><?xml version="1.0" encoding="utf-8"?>
<calcChain xmlns="http://schemas.openxmlformats.org/spreadsheetml/2006/main">
  <c r="O18" i="1" l="1"/>
  <c r="O15" i="1"/>
  <c r="O16" i="1"/>
  <c r="O14" i="1"/>
  <c r="O13" i="1"/>
  <c r="I20" i="1" l="1"/>
  <c r="H20" i="1"/>
  <c r="J20" i="1"/>
  <c r="K20" i="1"/>
  <c r="M20" i="1"/>
  <c r="O19" i="1" l="1"/>
  <c r="O17" i="1"/>
  <c r="O6" i="1" l="1"/>
  <c r="O9" i="1"/>
  <c r="O21" i="1" l="1"/>
  <c r="B19" i="2"/>
  <c r="D21" i="2"/>
  <c r="C21" i="2"/>
  <c r="B10" i="2"/>
  <c r="B21" i="2" l="1"/>
  <c r="F25" i="1"/>
  <c r="F24" i="1"/>
  <c r="F29" i="1"/>
</calcChain>
</file>

<file path=xl/comments1.xml><?xml version="1.0" encoding="utf-8"?>
<comments xmlns="http://schemas.openxmlformats.org/spreadsheetml/2006/main">
  <authors>
    <author>User</author>
  </authors>
  <commentList>
    <comment ref="B1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MAESTRO</t>
        </r>
      </text>
    </comment>
    <comment ref="D1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MATERIALES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MAESTRO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MATERIALES</t>
        </r>
      </text>
    </comment>
  </commentList>
</comments>
</file>

<file path=xl/sharedStrings.xml><?xml version="1.0" encoding="utf-8"?>
<sst xmlns="http://schemas.openxmlformats.org/spreadsheetml/2006/main" count="102" uniqueCount="89">
  <si>
    <t>MONTO DE LA INVERSION</t>
  </si>
  <si>
    <t>NOMBRE DE PROYECTOS Y OBRAS PRIORIZADAS</t>
  </si>
  <si>
    <t>PRIORIDAD</t>
  </si>
  <si>
    <t>COMUNIDAD, SECTOR</t>
  </si>
  <si>
    <t>VOCAL RESPONSABLE/DIRIGENTE COMUNITAR</t>
  </si>
  <si>
    <t>COMUNIDAD</t>
  </si>
  <si>
    <t>OTROS</t>
  </si>
  <si>
    <t>NOMBRE DE LA INSTITUCIO</t>
  </si>
  <si>
    <t>TOTAL DE LA INVERSION</t>
  </si>
  <si>
    <t>Muebles, Material didáctico  INFA  y Educación Inicial</t>
  </si>
  <si>
    <t>Mejoramiento de pastos</t>
  </si>
  <si>
    <t xml:space="preserve">Infraestructura turística </t>
  </si>
  <si>
    <t>OBSERVACIONES</t>
  </si>
  <si>
    <t>CAMBIO PARTIDA</t>
  </si>
  <si>
    <t>ARRASTRE</t>
  </si>
  <si>
    <t>TOTAL ARRASTRE</t>
  </si>
  <si>
    <t>MANTENIMIENTO VIAL</t>
  </si>
  <si>
    <t>OBRAS A EJECUTAR AÑO 2015</t>
  </si>
  <si>
    <t>PROYECTO SECTOR VULNERABLE</t>
  </si>
  <si>
    <t>PROYECTO DE RESCATE DE LA CULTURA Y TRADICIONES DE LA PARROQUIA</t>
  </si>
  <si>
    <t xml:space="preserve"> GAD PARROQUIAL</t>
  </si>
  <si>
    <t>GAD PROVINCIAL</t>
  </si>
  <si>
    <t>ACTUALIZACION DEL PDOT</t>
  </si>
  <si>
    <t>GAD MUNICIPAL</t>
  </si>
  <si>
    <t>TOTAL GASTOS DE INVERSION ESPECIFICOS</t>
  </si>
  <si>
    <t>ADECAUCION DE PARTER</t>
  </si>
  <si>
    <t>TANQUE DE AGUAS RESIDUALES SISAPAMBA - TOCTEPAMABA</t>
  </si>
  <si>
    <t xml:space="preserve">AGUA DE RIEGO PARA LA PARROQUIA - </t>
  </si>
  <si>
    <t xml:space="preserve">RECAPEO DE CANCHA CENTRO PARROQUIAL - </t>
  </si>
  <si>
    <t xml:space="preserve">AGUA POTABLE QUICUD - </t>
  </si>
  <si>
    <t>ALUMBRADO PUBLICO HACIA LA PLAYA</t>
  </si>
  <si>
    <t>TOTAL INVERSION</t>
  </si>
  <si>
    <t>INVERSION</t>
  </si>
  <si>
    <t>PROPUESTA DE PRESUPUESTO PARTICIPATIVO PARA LA PARROQUIA</t>
  </si>
  <si>
    <t>TOTAL PRESUPUESTO PARTICIPATIVO</t>
  </si>
  <si>
    <t>DESCRIPCION</t>
  </si>
  <si>
    <t>QUICUD</t>
  </si>
  <si>
    <t>CUBIERTA CANCHA</t>
  </si>
  <si>
    <t>SOCIALIZACION</t>
  </si>
  <si>
    <t xml:space="preserve">Se decidirá con el GAD Municipal </t>
  </si>
  <si>
    <t>LASTRADO EN JACARRION</t>
  </si>
  <si>
    <t>ALUMBRADO EN LA PARROQUIA</t>
  </si>
  <si>
    <t>LASTRADO BUENOS AIRES</t>
  </si>
  <si>
    <t>PUENTE DE TASQUI</t>
  </si>
  <si>
    <t>APOYO A LA PRODUCCION  - GRUPO HUARMI CUSI</t>
  </si>
  <si>
    <t>RECAPEO DE LA CANCHA</t>
  </si>
  <si>
    <t>SEÑALIZACION DE LAS CALLES PARA CUIDAR EL ASFALTO( CAPACITAR)</t>
  </si>
  <si>
    <t>PRIORITARIO</t>
  </si>
  <si>
    <t>GAD MUNICIPAL  - 85000 PARA PLAN URBANISTICO</t>
  </si>
  <si>
    <t>GAD PARROQUIAL</t>
  </si>
  <si>
    <t>OBJETIVO</t>
  </si>
  <si>
    <t>Toda la Parroquia</t>
  </si>
  <si>
    <t>SISTEMA DE MOVILIDAD ENERGIA Y CONECTIVIDAD</t>
  </si>
  <si>
    <t xml:space="preserve">Recusros de Tasa Solidaria- aporte GAD Parroquial </t>
  </si>
  <si>
    <t>SISTEMA SOCIAL</t>
  </si>
  <si>
    <t>Toda la parroquia</t>
  </si>
  <si>
    <t>Via al Rio, Punhuayco, La Dolorosa, Centro Parroquial, Chocar via Alterna</t>
  </si>
  <si>
    <t>Leonardo Lopez</t>
  </si>
  <si>
    <t>Leodan Castro</t>
  </si>
  <si>
    <t>90 dias</t>
  </si>
  <si>
    <t>Administracion Directa, se realizan eventos en diferentes fechas del año</t>
  </si>
  <si>
    <t>auspiciantes</t>
  </si>
  <si>
    <t>Materiales de Construccion</t>
  </si>
  <si>
    <t>Rene Castro</t>
  </si>
  <si>
    <t xml:space="preserve">Centro Parroquial </t>
  </si>
  <si>
    <t>Alcantarillado para el centro, por que en lo posterior se va a dar mantenimiento vial(doble tratamiento)</t>
  </si>
  <si>
    <t>SISTEMA DE ASENTAMINETOS HUMANOS</t>
  </si>
  <si>
    <t>Construccion losa Casa Parroquial</t>
  </si>
  <si>
    <t xml:space="preserve">Segunda etapa de la Contruccion </t>
  </si>
  <si>
    <t xml:space="preserve">                                                                                                                                                                                      TOTAL DE INVERSION </t>
  </si>
  <si>
    <t>Contratacion directa</t>
  </si>
  <si>
    <t>Construccion de alcantarillado</t>
  </si>
  <si>
    <t xml:space="preserve">40 Adultos Mayores (20 de la comunidad de Chocar y 20 del Centro parroquial incluyendo sus Barrios </t>
  </si>
  <si>
    <t xml:space="preserve">Leodan Castro </t>
  </si>
  <si>
    <t xml:space="preserve">  ATENCIÓN AL SECTOR VULNERABLE (ADULTOS MAYORES)</t>
  </si>
  <si>
    <t xml:space="preserve">ATENCION NIÑOS Y ADOLESCENTER DE 12 A 16 AÑOS (SECTOR Vulnerable. </t>
  </si>
  <si>
    <t>30 adolescente seran atendidos, dentro del proyecto en donde se brindaran charlas.</t>
  </si>
  <si>
    <t xml:space="preserve">TIEMPO DE DURACION DEL PROYECTO MESES </t>
  </si>
  <si>
    <t xml:space="preserve">ATENCION PERSONAS CON DISCAPACIDAD </t>
  </si>
  <si>
    <t>15 personas con discapacidad seran atendidas en toda la Parroquia</t>
  </si>
  <si>
    <t xml:space="preserve">4 dias </t>
  </si>
  <si>
    <t xml:space="preserve">PROYECTO RESCATE A LA CULTURA EVENTOS DE CARNAVAL </t>
  </si>
  <si>
    <t>2 dias</t>
  </si>
  <si>
    <t>Auspiciantes</t>
  </si>
  <si>
    <t xml:space="preserve">SISTEMA POLITICO INSTITUCIONAL </t>
  </si>
  <si>
    <t>Se pretende realizar una compra por  subasta inversa materiales para los Beredas de la Parroquia</t>
  </si>
  <si>
    <t>Barrio Punhuayco, Loma de la Esperanza y La Dolorosa</t>
  </si>
  <si>
    <t xml:space="preserve">Leonardo Lopez, Vicante Jara, Fasuto Castro, Leodan Castro y Rene Castro </t>
  </si>
  <si>
    <t>PLAN OPERATIVO ANUAL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</si>
</sst>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i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3" borderId="5" xfId="0" applyFont="1" applyFill="1" applyBorder="1"/>
    <xf numFmtId="0" fontId="0" fillId="0" borderId="6" xfId="0" applyBorder="1"/>
    <xf numFmtId="0" fontId="0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0" xfId="0" applyFont="1" applyFill="1" applyBorder="1"/>
    <xf numFmtId="0" fontId="4" fillId="0" borderId="6" xfId="0" applyFont="1" applyFill="1" applyBorder="1" applyAlignment="1">
      <alignment horizontal="center"/>
    </xf>
    <xf numFmtId="0" fontId="0" fillId="5" borderId="6" xfId="0" applyFill="1" applyBorder="1"/>
    <xf numFmtId="0" fontId="0" fillId="5" borderId="0" xfId="0" applyFill="1"/>
    <xf numFmtId="0" fontId="0" fillId="6" borderId="6" xfId="0" applyFill="1" applyBorder="1"/>
    <xf numFmtId="0" fontId="6" fillId="0" borderId="0" xfId="0" applyFont="1"/>
    <xf numFmtId="0" fontId="6" fillId="0" borderId="0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8" fillId="2" borderId="0" xfId="0" applyFont="1" applyFill="1" applyBorder="1"/>
    <xf numFmtId="0" fontId="8" fillId="0" borderId="0" xfId="0" applyFont="1"/>
    <xf numFmtId="4" fontId="6" fillId="0" borderId="0" xfId="0" applyNumberFormat="1" applyFont="1"/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justify" vertical="center" wrapText="1"/>
    </xf>
    <xf numFmtId="0" fontId="8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7" fillId="0" borderId="11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="93" zoomScaleNormal="93" workbookViewId="0">
      <selection sqref="A1:O1"/>
    </sheetView>
  </sheetViews>
  <sheetFormatPr baseColWidth="10" defaultRowHeight="12.75" x14ac:dyDescent="0.25"/>
  <cols>
    <col min="1" max="1" width="11.85546875" style="13" customWidth="1"/>
    <col min="2" max="2" width="12.5703125" style="13" customWidth="1"/>
    <col min="3" max="3" width="8.140625" style="13" customWidth="1"/>
    <col min="4" max="4" width="4.7109375" style="13" customWidth="1"/>
    <col min="5" max="5" width="17.42578125" style="13" customWidth="1"/>
    <col min="6" max="6" width="12.42578125" style="13" customWidth="1"/>
    <col min="7" max="7" width="10.28515625" style="13" customWidth="1"/>
    <col min="8" max="8" width="10.42578125" style="13" customWidth="1"/>
    <col min="9" max="9" width="8.5703125" style="13" customWidth="1"/>
    <col min="10" max="10" width="18.28515625" style="13" bestFit="1" customWidth="1"/>
    <col min="11" max="11" width="8" style="13" customWidth="1"/>
    <col min="12" max="12" width="12" style="13" customWidth="1"/>
    <col min="13" max="13" width="8.28515625" style="13" customWidth="1"/>
    <col min="14" max="14" width="12.5703125" style="13" customWidth="1"/>
    <col min="15" max="15" width="25" style="13" bestFit="1" customWidth="1"/>
    <col min="16" max="16384" width="11.42578125" style="13"/>
  </cols>
  <sheetData>
    <row r="1" spans="1:16" ht="13.5" thickTop="1" x14ac:dyDescent="0.25">
      <c r="A1" s="39" t="s">
        <v>88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16" ht="13.5" thickBot="1" x14ac:dyDescent="0.3">
      <c r="A2" s="52"/>
      <c r="B2" s="53"/>
      <c r="C2" s="53"/>
      <c r="D2" s="53"/>
      <c r="E2" s="53"/>
      <c r="F2" s="53"/>
      <c r="G2" s="53"/>
      <c r="H2" s="53" t="s">
        <v>0</v>
      </c>
      <c r="I2" s="53"/>
      <c r="J2" s="53"/>
      <c r="K2" s="53"/>
      <c r="L2" s="53"/>
      <c r="M2" s="53"/>
      <c r="N2" s="53"/>
      <c r="O2" s="54"/>
    </row>
    <row r="3" spans="1:16" ht="15.75" customHeight="1" thickTop="1" x14ac:dyDescent="0.25">
      <c r="A3" s="60" t="s">
        <v>52</v>
      </c>
      <c r="B3" s="66" t="s">
        <v>1</v>
      </c>
      <c r="C3" s="62" t="s">
        <v>50</v>
      </c>
      <c r="D3" s="55" t="s">
        <v>2</v>
      </c>
      <c r="E3" s="62" t="s">
        <v>3</v>
      </c>
      <c r="F3" s="62" t="s">
        <v>77</v>
      </c>
      <c r="G3" s="62" t="s">
        <v>4</v>
      </c>
      <c r="H3" s="62" t="s">
        <v>49</v>
      </c>
      <c r="I3" s="62" t="s">
        <v>23</v>
      </c>
      <c r="J3" s="62" t="s">
        <v>21</v>
      </c>
      <c r="K3" s="55" t="s">
        <v>5</v>
      </c>
      <c r="L3" s="57" t="s">
        <v>12</v>
      </c>
      <c r="M3" s="62" t="s">
        <v>6</v>
      </c>
      <c r="N3" s="62" t="s">
        <v>7</v>
      </c>
      <c r="O3" s="64" t="s">
        <v>8</v>
      </c>
      <c r="P3" s="14"/>
    </row>
    <row r="4" spans="1:16" ht="20.25" customHeight="1" x14ac:dyDescent="0.25">
      <c r="A4" s="61"/>
      <c r="B4" s="67"/>
      <c r="C4" s="63"/>
      <c r="D4" s="56"/>
      <c r="E4" s="63"/>
      <c r="F4" s="63"/>
      <c r="G4" s="63"/>
      <c r="H4" s="63"/>
      <c r="I4" s="63"/>
      <c r="J4" s="63"/>
      <c r="K4" s="56"/>
      <c r="L4" s="58"/>
      <c r="M4" s="63"/>
      <c r="N4" s="63"/>
      <c r="O4" s="65"/>
      <c r="P4" s="14"/>
    </row>
    <row r="5" spans="1:16" x14ac:dyDescent="0.25">
      <c r="A5" s="61"/>
      <c r="B5" s="67"/>
      <c r="C5" s="63"/>
      <c r="D5" s="56"/>
      <c r="E5" s="63"/>
      <c r="F5" s="63"/>
      <c r="G5" s="63"/>
      <c r="H5" s="63"/>
      <c r="I5" s="63"/>
      <c r="J5" s="63"/>
      <c r="K5" s="56"/>
      <c r="L5" s="58"/>
      <c r="M5" s="63"/>
      <c r="N5" s="63"/>
      <c r="O5" s="65"/>
      <c r="P5" s="14"/>
    </row>
    <row r="6" spans="1:16" ht="15" customHeight="1" x14ac:dyDescent="0.25">
      <c r="A6" s="61"/>
      <c r="B6" s="59" t="s">
        <v>16</v>
      </c>
      <c r="C6" s="51"/>
      <c r="D6" s="51"/>
      <c r="E6" s="51" t="s">
        <v>56</v>
      </c>
      <c r="F6" s="51">
        <v>1.5</v>
      </c>
      <c r="G6" s="51" t="s">
        <v>57</v>
      </c>
      <c r="H6" s="49">
        <v>4785</v>
      </c>
      <c r="I6" s="50"/>
      <c r="J6" s="50">
        <v>42386.96</v>
      </c>
      <c r="K6" s="50"/>
      <c r="L6" s="51" t="s">
        <v>53</v>
      </c>
      <c r="M6" s="50"/>
      <c r="N6" s="51"/>
      <c r="O6" s="48">
        <f>H6+I6+J6+M6+K6</f>
        <v>47171.96</v>
      </c>
    </row>
    <row r="7" spans="1:16" ht="16.5" customHeight="1" x14ac:dyDescent="0.25">
      <c r="A7" s="61"/>
      <c r="B7" s="59"/>
      <c r="C7" s="51"/>
      <c r="D7" s="51"/>
      <c r="E7" s="51"/>
      <c r="F7" s="51"/>
      <c r="G7" s="51"/>
      <c r="H7" s="49"/>
      <c r="I7" s="50"/>
      <c r="J7" s="50"/>
      <c r="K7" s="50"/>
      <c r="L7" s="51"/>
      <c r="M7" s="50"/>
      <c r="N7" s="51"/>
      <c r="O7" s="48"/>
    </row>
    <row r="8" spans="1:16" ht="22.5" customHeight="1" x14ac:dyDescent="0.25">
      <c r="A8" s="61"/>
      <c r="B8" s="59"/>
      <c r="C8" s="51"/>
      <c r="D8" s="51"/>
      <c r="E8" s="51"/>
      <c r="F8" s="51"/>
      <c r="G8" s="51"/>
      <c r="H8" s="49"/>
      <c r="I8" s="50"/>
      <c r="J8" s="50"/>
      <c r="K8" s="50"/>
      <c r="L8" s="51"/>
      <c r="M8" s="50"/>
      <c r="N8" s="51"/>
      <c r="O8" s="48"/>
    </row>
    <row r="9" spans="1:16" x14ac:dyDescent="0.25">
      <c r="A9" s="61" t="s">
        <v>54</v>
      </c>
      <c r="B9" s="59" t="s">
        <v>74</v>
      </c>
      <c r="C9" s="51"/>
      <c r="D9" s="51"/>
      <c r="E9" s="51" t="s">
        <v>72</v>
      </c>
      <c r="F9" s="51">
        <v>10</v>
      </c>
      <c r="G9" s="51" t="s">
        <v>73</v>
      </c>
      <c r="H9" s="49">
        <v>6680</v>
      </c>
      <c r="I9" s="50"/>
      <c r="J9" s="50"/>
      <c r="K9" s="50"/>
      <c r="L9" s="51" t="s">
        <v>70</v>
      </c>
      <c r="M9" s="50"/>
      <c r="N9" s="51"/>
      <c r="O9" s="48">
        <f>H9</f>
        <v>6680</v>
      </c>
    </row>
    <row r="10" spans="1:16" x14ac:dyDescent="0.25">
      <c r="A10" s="61"/>
      <c r="B10" s="59"/>
      <c r="C10" s="51"/>
      <c r="D10" s="51"/>
      <c r="E10" s="51"/>
      <c r="F10" s="51"/>
      <c r="G10" s="51"/>
      <c r="H10" s="49"/>
      <c r="I10" s="50"/>
      <c r="J10" s="50"/>
      <c r="K10" s="50"/>
      <c r="L10" s="51"/>
      <c r="M10" s="50"/>
      <c r="N10" s="51"/>
      <c r="O10" s="48"/>
    </row>
    <row r="11" spans="1:16" ht="8.25" customHeight="1" x14ac:dyDescent="0.25">
      <c r="A11" s="61"/>
      <c r="B11" s="59"/>
      <c r="C11" s="51"/>
      <c r="D11" s="51"/>
      <c r="E11" s="51"/>
      <c r="F11" s="51"/>
      <c r="G11" s="51"/>
      <c r="H11" s="49"/>
      <c r="I11" s="50"/>
      <c r="J11" s="50"/>
      <c r="K11" s="50"/>
      <c r="L11" s="51"/>
      <c r="M11" s="50"/>
      <c r="N11" s="51"/>
      <c r="O11" s="48"/>
    </row>
    <row r="12" spans="1:16" ht="27.75" customHeight="1" x14ac:dyDescent="0.25">
      <c r="A12" s="61"/>
      <c r="B12" s="59"/>
      <c r="C12" s="51"/>
      <c r="D12" s="51"/>
      <c r="E12" s="51"/>
      <c r="F12" s="51"/>
      <c r="G12" s="51"/>
      <c r="H12" s="49"/>
      <c r="I12" s="50"/>
      <c r="J12" s="50"/>
      <c r="K12" s="50"/>
      <c r="L12" s="51"/>
      <c r="M12" s="50"/>
      <c r="N12" s="51"/>
      <c r="O12" s="48"/>
    </row>
    <row r="13" spans="1:16" ht="72.75" customHeight="1" x14ac:dyDescent="0.25">
      <c r="A13" s="61"/>
      <c r="B13" s="33" t="s">
        <v>75</v>
      </c>
      <c r="C13" s="32"/>
      <c r="D13" s="32"/>
      <c r="E13" s="32" t="s">
        <v>76</v>
      </c>
      <c r="F13" s="32">
        <v>10</v>
      </c>
      <c r="G13" s="32" t="s">
        <v>58</v>
      </c>
      <c r="H13" s="38">
        <v>675</v>
      </c>
      <c r="I13" s="34"/>
      <c r="J13" s="34"/>
      <c r="K13" s="34"/>
      <c r="L13" s="32" t="s">
        <v>70</v>
      </c>
      <c r="M13" s="34"/>
      <c r="N13" s="32"/>
      <c r="O13" s="36">
        <f>H13</f>
        <v>675</v>
      </c>
    </row>
    <row r="14" spans="1:16" ht="63" customHeight="1" x14ac:dyDescent="0.25">
      <c r="A14" s="61"/>
      <c r="B14" s="33" t="s">
        <v>78</v>
      </c>
      <c r="C14" s="32"/>
      <c r="D14" s="32"/>
      <c r="E14" s="32" t="s">
        <v>79</v>
      </c>
      <c r="F14" s="32">
        <v>10</v>
      </c>
      <c r="G14" s="32" t="s">
        <v>73</v>
      </c>
      <c r="H14" s="38">
        <v>795</v>
      </c>
      <c r="I14" s="34"/>
      <c r="J14" s="34"/>
      <c r="K14" s="34"/>
      <c r="L14" s="32" t="s">
        <v>70</v>
      </c>
      <c r="M14" s="34"/>
      <c r="N14" s="32"/>
      <c r="O14" s="36">
        <f>H14</f>
        <v>795</v>
      </c>
    </row>
    <row r="15" spans="1:16" ht="63" customHeight="1" x14ac:dyDescent="0.25">
      <c r="A15" s="61"/>
      <c r="B15" s="33" t="s">
        <v>81</v>
      </c>
      <c r="C15" s="32"/>
      <c r="D15" s="32"/>
      <c r="E15" s="32" t="s">
        <v>51</v>
      </c>
      <c r="F15" s="32" t="s">
        <v>82</v>
      </c>
      <c r="G15" s="32" t="s">
        <v>73</v>
      </c>
      <c r="H15" s="38">
        <v>4000</v>
      </c>
      <c r="I15" s="34">
        <v>500</v>
      </c>
      <c r="J15" s="34"/>
      <c r="K15" s="34"/>
      <c r="L15" s="32" t="s">
        <v>70</v>
      </c>
      <c r="M15" s="34">
        <v>500</v>
      </c>
      <c r="N15" s="32" t="s">
        <v>83</v>
      </c>
      <c r="O15" s="36">
        <f>H15+I15+M15</f>
        <v>5000</v>
      </c>
    </row>
    <row r="16" spans="1:16" ht="83.25" customHeight="1" x14ac:dyDescent="0.25">
      <c r="A16" s="61"/>
      <c r="B16" s="15" t="s">
        <v>19</v>
      </c>
      <c r="C16" s="19"/>
      <c r="D16" s="19"/>
      <c r="E16" s="19" t="s">
        <v>55</v>
      </c>
      <c r="F16" s="19" t="s">
        <v>80</v>
      </c>
      <c r="G16" s="19" t="s">
        <v>73</v>
      </c>
      <c r="H16" s="20">
        <v>5000</v>
      </c>
      <c r="I16" s="17">
        <v>500</v>
      </c>
      <c r="J16" s="17"/>
      <c r="K16" s="20">
        <v>3000</v>
      </c>
      <c r="L16" s="19" t="s">
        <v>60</v>
      </c>
      <c r="M16" s="20">
        <v>1000</v>
      </c>
      <c r="N16" s="19" t="s">
        <v>61</v>
      </c>
      <c r="O16" s="21">
        <f>H16+K16+M16+I16</f>
        <v>9500</v>
      </c>
    </row>
    <row r="17" spans="1:15" ht="110.25" customHeight="1" x14ac:dyDescent="0.25">
      <c r="A17" s="37" t="s">
        <v>84</v>
      </c>
      <c r="B17" s="15" t="s">
        <v>62</v>
      </c>
      <c r="C17" s="22"/>
      <c r="D17" s="16"/>
      <c r="E17" s="16" t="s">
        <v>51</v>
      </c>
      <c r="F17" s="16">
        <v>1</v>
      </c>
      <c r="G17" s="16" t="s">
        <v>63</v>
      </c>
      <c r="H17" s="17">
        <v>15000</v>
      </c>
      <c r="I17" s="17"/>
      <c r="J17" s="17"/>
      <c r="K17" s="20"/>
      <c r="L17" s="16" t="s">
        <v>85</v>
      </c>
      <c r="M17" s="17"/>
      <c r="N17" s="16"/>
      <c r="O17" s="18">
        <f t="shared" ref="O17:O19" si="0">H17</f>
        <v>15000</v>
      </c>
    </row>
    <row r="18" spans="1:15" ht="99.75" customHeight="1" x14ac:dyDescent="0.25">
      <c r="A18" s="23" t="s">
        <v>66</v>
      </c>
      <c r="B18" s="15" t="s">
        <v>71</v>
      </c>
      <c r="C18" s="22"/>
      <c r="D18" s="16"/>
      <c r="E18" s="16" t="s">
        <v>86</v>
      </c>
      <c r="F18" s="16" t="s">
        <v>59</v>
      </c>
      <c r="G18" s="16" t="s">
        <v>87</v>
      </c>
      <c r="H18" s="17">
        <v>5900</v>
      </c>
      <c r="I18" s="17">
        <v>15000</v>
      </c>
      <c r="J18" s="17"/>
      <c r="K18" s="17">
        <v>30000</v>
      </c>
      <c r="L18" s="16" t="s">
        <v>65</v>
      </c>
      <c r="M18" s="17"/>
      <c r="N18" s="16"/>
      <c r="O18" s="18">
        <f>K18+I18+H18</f>
        <v>50900</v>
      </c>
    </row>
    <row r="19" spans="1:15" ht="84" customHeight="1" x14ac:dyDescent="0.25">
      <c r="A19" s="35"/>
      <c r="B19" s="15" t="s">
        <v>67</v>
      </c>
      <c r="C19" s="22"/>
      <c r="D19" s="16"/>
      <c r="E19" s="16" t="s">
        <v>64</v>
      </c>
      <c r="F19" s="16" t="s">
        <v>59</v>
      </c>
      <c r="G19" s="16" t="s">
        <v>58</v>
      </c>
      <c r="H19" s="17">
        <v>55000</v>
      </c>
      <c r="I19" s="17"/>
      <c r="J19" s="17"/>
      <c r="K19" s="17"/>
      <c r="L19" s="16" t="s">
        <v>68</v>
      </c>
      <c r="M19" s="17"/>
      <c r="N19" s="16"/>
      <c r="O19" s="18">
        <f t="shared" si="0"/>
        <v>55000</v>
      </c>
    </row>
    <row r="20" spans="1:15" ht="13.5" thickBot="1" x14ac:dyDescent="0.3">
      <c r="A20" s="24"/>
      <c r="B20" s="25"/>
      <c r="C20" s="22"/>
      <c r="D20" s="16"/>
      <c r="E20" s="16"/>
      <c r="F20" s="16"/>
      <c r="G20" s="16"/>
      <c r="H20" s="17">
        <f>SUM(H6:H19)</f>
        <v>97835</v>
      </c>
      <c r="I20" s="17">
        <f>SUM(I6:I19)</f>
        <v>16000</v>
      </c>
      <c r="J20" s="17">
        <f>SUM(J6:J18)</f>
        <v>42386.96</v>
      </c>
      <c r="K20" s="17">
        <f>SUM(K6:K19)</f>
        <v>33000</v>
      </c>
      <c r="L20" s="16"/>
      <c r="M20" s="17">
        <f>SUM(M9:M19)</f>
        <v>1500</v>
      </c>
      <c r="N20" s="16"/>
      <c r="O20" s="18"/>
    </row>
    <row r="21" spans="1:15" ht="13.5" thickTop="1" x14ac:dyDescent="0.25">
      <c r="A21" s="42" t="s">
        <v>69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6">
        <f>SUM(O6:O19)</f>
        <v>190721.96</v>
      </c>
    </row>
    <row r="22" spans="1:15" ht="24.75" customHeight="1" thickBot="1" x14ac:dyDescent="0.3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7"/>
    </row>
    <row r="23" spans="1:15" ht="13.5" thickTop="1" x14ac:dyDescent="0.25"/>
    <row r="24" spans="1:15" x14ac:dyDescent="0.25">
      <c r="E24" s="26" t="s">
        <v>13</v>
      </c>
      <c r="F24" s="27" t="e">
        <f>+#REF!+H6+#REF!+#REF!</f>
        <v>#REF!</v>
      </c>
    </row>
    <row r="25" spans="1:15" x14ac:dyDescent="0.25">
      <c r="E25" s="26" t="s">
        <v>14</v>
      </c>
      <c r="F25" s="27" t="e">
        <f>+(H9+#REF!+#REF!)-(#REF!+I10)</f>
        <v>#REF!</v>
      </c>
      <c r="N25" s="28"/>
    </row>
    <row r="26" spans="1:15" ht="24" customHeight="1" x14ac:dyDescent="0.25">
      <c r="E26" s="29" t="s">
        <v>9</v>
      </c>
      <c r="F26" s="27">
        <v>2603</v>
      </c>
    </row>
    <row r="27" spans="1:15" x14ac:dyDescent="0.25">
      <c r="E27" s="30" t="s">
        <v>10</v>
      </c>
      <c r="F27" s="27">
        <v>3000</v>
      </c>
    </row>
    <row r="28" spans="1:15" x14ac:dyDescent="0.25">
      <c r="E28" s="30" t="s">
        <v>11</v>
      </c>
      <c r="F28" s="27">
        <v>4896</v>
      </c>
    </row>
    <row r="29" spans="1:15" x14ac:dyDescent="0.25">
      <c r="E29" s="31" t="s">
        <v>15</v>
      </c>
      <c r="F29" s="27">
        <f>SUM(F26:F28)</f>
        <v>10499</v>
      </c>
    </row>
    <row r="30" spans="1:15" x14ac:dyDescent="0.25">
      <c r="E30" s="14"/>
    </row>
  </sheetData>
  <mergeCells count="49">
    <mergeCell ref="N9:N12"/>
    <mergeCell ref="B9:B12"/>
    <mergeCell ref="D9:D12"/>
    <mergeCell ref="E9:E12"/>
    <mergeCell ref="F9:F12"/>
    <mergeCell ref="G9:G12"/>
    <mergeCell ref="C9:C12"/>
    <mergeCell ref="I9:I12"/>
    <mergeCell ref="J9:J12"/>
    <mergeCell ref="A9:A16"/>
    <mergeCell ref="M9:M12"/>
    <mergeCell ref="G3:G5"/>
    <mergeCell ref="H3:H5"/>
    <mergeCell ref="M3:M5"/>
    <mergeCell ref="B3:B5"/>
    <mergeCell ref="E3:E5"/>
    <mergeCell ref="F3:F5"/>
    <mergeCell ref="C6:C8"/>
    <mergeCell ref="C3:C5"/>
    <mergeCell ref="I6:I8"/>
    <mergeCell ref="J6:J8"/>
    <mergeCell ref="O6:O8"/>
    <mergeCell ref="L6:L8"/>
    <mergeCell ref="A3:A8"/>
    <mergeCell ref="G6:G8"/>
    <mergeCell ref="H6:H8"/>
    <mergeCell ref="K6:K8"/>
    <mergeCell ref="M6:M8"/>
    <mergeCell ref="N3:N5"/>
    <mergeCell ref="O3:O5"/>
    <mergeCell ref="I3:I5"/>
    <mergeCell ref="J3:J5"/>
    <mergeCell ref="K3:K5"/>
    <mergeCell ref="A1:O1"/>
    <mergeCell ref="A21:N22"/>
    <mergeCell ref="O21:O22"/>
    <mergeCell ref="O9:O12"/>
    <mergeCell ref="H9:H12"/>
    <mergeCell ref="K9:K12"/>
    <mergeCell ref="L9:L12"/>
    <mergeCell ref="A2:G2"/>
    <mergeCell ref="H2:O2"/>
    <mergeCell ref="D3:D5"/>
    <mergeCell ref="L3:L5"/>
    <mergeCell ref="B6:B8"/>
    <mergeCell ref="D6:D8"/>
    <mergeCell ref="E6:E8"/>
    <mergeCell ref="F6:F8"/>
    <mergeCell ref="N6:N8"/>
  </mergeCells>
  <pageMargins left="0.70866141732283472" right="0.70866141732283472" top="0.74803149606299213" bottom="0.74803149606299213" header="0.31496062992125984" footer="0.31496062992125984"/>
  <pageSetup scale="8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1"/>
  <sheetViews>
    <sheetView topLeftCell="A4" zoomScaleNormal="100" workbookViewId="0">
      <selection activeCell="B5" sqref="B5"/>
    </sheetView>
  </sheetViews>
  <sheetFormatPr baseColWidth="10" defaultRowHeight="15" x14ac:dyDescent="0.25"/>
  <cols>
    <col min="1" max="1" width="65" customWidth="1"/>
    <col min="2" max="2" width="19.28515625" customWidth="1"/>
    <col min="3" max="3" width="20.42578125" customWidth="1"/>
    <col min="4" max="4" width="18" customWidth="1"/>
    <col min="5" max="5" width="17.28515625" customWidth="1"/>
  </cols>
  <sheetData>
    <row r="1" spans="1:5" x14ac:dyDescent="0.25">
      <c r="A1" s="68" t="s">
        <v>17</v>
      </c>
      <c r="B1" s="68"/>
      <c r="C1" s="68"/>
      <c r="D1" s="68"/>
      <c r="E1" s="68"/>
    </row>
    <row r="3" spans="1:5" ht="15.75" thickBot="1" x14ac:dyDescent="0.3"/>
    <row r="4" spans="1:5" x14ac:dyDescent="0.25">
      <c r="B4" s="69" t="s">
        <v>32</v>
      </c>
      <c r="C4" s="70"/>
      <c r="D4" s="71"/>
    </row>
    <row r="5" spans="1:5" x14ac:dyDescent="0.25">
      <c r="A5" s="1" t="s">
        <v>35</v>
      </c>
      <c r="B5" s="6" t="s">
        <v>20</v>
      </c>
      <c r="C5" s="7" t="s">
        <v>21</v>
      </c>
      <c r="D5" s="7" t="s">
        <v>23</v>
      </c>
    </row>
    <row r="6" spans="1:5" x14ac:dyDescent="0.25">
      <c r="A6" s="2" t="s">
        <v>18</v>
      </c>
      <c r="B6" s="2">
        <v>15187.48</v>
      </c>
      <c r="C6" s="2"/>
      <c r="D6" s="2"/>
    </row>
    <row r="7" spans="1:5" x14ac:dyDescent="0.25">
      <c r="A7" s="2" t="s">
        <v>19</v>
      </c>
      <c r="B7" s="2">
        <v>6800</v>
      </c>
      <c r="C7" s="2"/>
      <c r="D7" s="2"/>
    </row>
    <row r="8" spans="1:5" x14ac:dyDescent="0.25">
      <c r="A8" s="2" t="s">
        <v>16</v>
      </c>
      <c r="B8" s="2">
        <v>17912.43</v>
      </c>
      <c r="C8" s="2">
        <v>44781.08</v>
      </c>
      <c r="D8" s="2"/>
    </row>
    <row r="9" spans="1:5" x14ac:dyDescent="0.25">
      <c r="A9" s="2" t="s">
        <v>22</v>
      </c>
      <c r="B9" s="2">
        <v>10000</v>
      </c>
      <c r="C9" s="2"/>
      <c r="D9" s="2"/>
    </row>
    <row r="10" spans="1:5" x14ac:dyDescent="0.25">
      <c r="A10" s="4" t="s">
        <v>24</v>
      </c>
      <c r="B10" s="4">
        <f>SUM(B6:B9)</f>
        <v>49899.91</v>
      </c>
      <c r="C10" s="2"/>
      <c r="D10" s="2"/>
    </row>
    <row r="11" spans="1:5" x14ac:dyDescent="0.25">
      <c r="A11" s="2"/>
      <c r="B11" s="2"/>
      <c r="C11" s="2"/>
      <c r="D11" s="2"/>
    </row>
    <row r="12" spans="1:5" x14ac:dyDescent="0.25">
      <c r="A12" s="4" t="s">
        <v>33</v>
      </c>
      <c r="B12" s="4"/>
      <c r="C12" s="2"/>
      <c r="D12" s="2"/>
    </row>
    <row r="13" spans="1:5" x14ac:dyDescent="0.25">
      <c r="A13" s="2" t="s">
        <v>29</v>
      </c>
      <c r="B13" s="10">
        <v>2000</v>
      </c>
      <c r="C13" s="10"/>
      <c r="D13" s="10">
        <v>8000</v>
      </c>
      <c r="E13" s="11" t="s">
        <v>47</v>
      </c>
    </row>
    <row r="14" spans="1:5" x14ac:dyDescent="0.25">
      <c r="A14" s="12" t="s">
        <v>28</v>
      </c>
      <c r="B14" s="3">
        <v>1500</v>
      </c>
      <c r="C14" s="2"/>
      <c r="D14" s="2">
        <v>16000</v>
      </c>
    </row>
    <row r="15" spans="1:5" x14ac:dyDescent="0.25">
      <c r="A15" s="12" t="s">
        <v>27</v>
      </c>
      <c r="B15" s="3">
        <v>6000</v>
      </c>
      <c r="C15" s="2"/>
      <c r="D15" s="2"/>
    </row>
    <row r="16" spans="1:5" x14ac:dyDescent="0.25">
      <c r="A16" s="2" t="s">
        <v>25</v>
      </c>
      <c r="B16" s="3">
        <v>6000</v>
      </c>
      <c r="C16" s="2"/>
      <c r="D16" s="2"/>
    </row>
    <row r="17" spans="1:4" x14ac:dyDescent="0.25">
      <c r="A17" s="2" t="s">
        <v>26</v>
      </c>
      <c r="B17" s="2"/>
      <c r="C17" s="2"/>
      <c r="D17" s="2">
        <v>8000</v>
      </c>
    </row>
    <row r="18" spans="1:4" x14ac:dyDescent="0.25">
      <c r="A18" s="2" t="s">
        <v>30</v>
      </c>
      <c r="B18" s="2">
        <v>5506.72</v>
      </c>
      <c r="C18" s="2"/>
      <c r="D18" s="2"/>
    </row>
    <row r="19" spans="1:4" x14ac:dyDescent="0.25">
      <c r="A19" s="4" t="s">
        <v>34</v>
      </c>
      <c r="B19" s="4">
        <f>SUM(B13:B18)</f>
        <v>21006.720000000001</v>
      </c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5" t="s">
        <v>31</v>
      </c>
      <c r="B21" s="5">
        <f>SUM(B10+B19)</f>
        <v>70906.63</v>
      </c>
      <c r="C21" s="5">
        <f>SUM(C8)</f>
        <v>44781.08</v>
      </c>
      <c r="D21" s="5">
        <f>SUM(D13:D17)</f>
        <v>32000</v>
      </c>
    </row>
    <row r="22" spans="1:4" x14ac:dyDescent="0.25">
      <c r="A22" s="9" t="s">
        <v>38</v>
      </c>
    </row>
    <row r="23" spans="1:4" x14ac:dyDescent="0.25">
      <c r="A23" s="8" t="s">
        <v>36</v>
      </c>
      <c r="B23" t="s">
        <v>37</v>
      </c>
      <c r="C23" t="s">
        <v>39</v>
      </c>
    </row>
    <row r="24" spans="1:4" x14ac:dyDescent="0.25">
      <c r="A24" s="8" t="s">
        <v>46</v>
      </c>
    </row>
    <row r="25" spans="1:4" x14ac:dyDescent="0.25">
      <c r="A25" s="8" t="s">
        <v>40</v>
      </c>
    </row>
    <row r="26" spans="1:4" x14ac:dyDescent="0.25">
      <c r="A26" s="8" t="s">
        <v>41</v>
      </c>
    </row>
    <row r="27" spans="1:4" x14ac:dyDescent="0.25">
      <c r="A27" s="8" t="s">
        <v>42</v>
      </c>
    </row>
    <row r="28" spans="1:4" x14ac:dyDescent="0.25">
      <c r="A28" s="8" t="s">
        <v>43</v>
      </c>
    </row>
    <row r="29" spans="1:4" x14ac:dyDescent="0.25">
      <c r="A29" s="8" t="s">
        <v>44</v>
      </c>
    </row>
    <row r="30" spans="1:4" x14ac:dyDescent="0.25">
      <c r="A30" s="8" t="s">
        <v>45</v>
      </c>
    </row>
    <row r="31" spans="1:4" x14ac:dyDescent="0.25">
      <c r="A31" s="8" t="s">
        <v>48</v>
      </c>
    </row>
  </sheetData>
  <mergeCells count="2">
    <mergeCell ref="A1:E1"/>
    <mergeCell ref="B4:D4"/>
  </mergeCells>
  <pageMargins left="0.7" right="0.7" top="0.75" bottom="0.75" header="0.3" footer="0.3"/>
  <pageSetup paperSize="9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FEPP-CUENCA</dc:creator>
  <cp:lastModifiedBy>COMPUSTORE</cp:lastModifiedBy>
  <cp:lastPrinted>2015-03-31T17:31:13Z</cp:lastPrinted>
  <dcterms:created xsi:type="dcterms:W3CDTF">2011-08-29T19:52:09Z</dcterms:created>
  <dcterms:modified xsi:type="dcterms:W3CDTF">2018-01-30T22:03:55Z</dcterms:modified>
</cp:coreProperties>
</file>